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2_4_prelozka_optickeho_vedeni\"/>
    </mc:Choice>
  </mc:AlternateContent>
  <bookViews>
    <workbookView xWindow="525" yWindow="315" windowWidth="13935" windowHeight="15285"/>
  </bookViews>
  <sheets>
    <sheet name="rekapitulace" sheetId="1" r:id="rId1"/>
    <sheet name="Dat" sheetId="2" r:id="rId2"/>
  </sheet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rId10" roundtripDataSignature="AMtx7mj+sU7HpnASIrt2Gjmb4RV8ayazmQ=="/>
    </ext>
  </extLst>
</workbook>
</file>

<file path=xl/calcChain.xml><?xml version="1.0" encoding="utf-8"?>
<calcChain xmlns="http://schemas.openxmlformats.org/spreadsheetml/2006/main">
  <c r="G6" i="2" l="1"/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I32" i="2" l="1"/>
  <c r="F12" i="1" s="1"/>
  <c r="G32" i="2"/>
  <c r="F11" i="1" s="1"/>
  <c r="F19" i="1"/>
  <c r="F15" i="1" l="1"/>
  <c r="F13" i="1"/>
  <c r="F14" i="1" l="1"/>
  <c r="F16" i="1" s="1"/>
  <c r="F20" i="1" s="1"/>
  <c r="E23" i="1" s="1"/>
  <c r="F23" i="1" s="1"/>
  <c r="F25" i="1" s="1"/>
  <c r="F26" i="1" s="1"/>
</calcChain>
</file>

<file path=xl/sharedStrings.xml><?xml version="1.0" encoding="utf-8"?>
<sst xmlns="http://schemas.openxmlformats.org/spreadsheetml/2006/main" count="83" uniqueCount="60">
  <si>
    <t>Strukturovaná kabeláž  - dodávka + montáž</t>
  </si>
  <si>
    <t>Materiál</t>
  </si>
  <si>
    <t>Montáž</t>
  </si>
  <si>
    <t>č.</t>
  </si>
  <si>
    <t>položka</t>
  </si>
  <si>
    <t>popis položky</t>
  </si>
  <si>
    <t>množ.</t>
  </si>
  <si>
    <t>m.j.</t>
  </si>
  <si>
    <t>j. cena</t>
  </si>
  <si>
    <t>celkem</t>
  </si>
  <si>
    <t>Rekapitulace rozpočtu</t>
  </si>
  <si>
    <t>Kabely</t>
  </si>
  <si>
    <t>m</t>
  </si>
  <si>
    <t>ks</t>
  </si>
  <si>
    <t>Projektové a průzkumné práce</t>
  </si>
  <si>
    <t>Dokumentace skutečného provedení stavby</t>
  </si>
  <si>
    <t>Celkem</t>
  </si>
  <si>
    <t>Kabelové trasy</t>
  </si>
  <si>
    <t>Základní rozpočtové náklady</t>
  </si>
  <si>
    <t>Dodávky celkem</t>
  </si>
  <si>
    <t>Montážní práce a služby celkem</t>
  </si>
  <si>
    <t>Mimostav. doprava 3.6% z dodávky</t>
  </si>
  <si>
    <t>PPV 1% obor 001-025</t>
  </si>
  <si>
    <t>PPV 6% mimo oboru 001-025</t>
  </si>
  <si>
    <t>Výkop kabelové rýhy 55/80 tř.3</t>
  </si>
  <si>
    <t>Zához kabelové rýhy 55/80 tř.3</t>
  </si>
  <si>
    <t>Zřízení kabelového lože prosátá zemina</t>
  </si>
  <si>
    <t>Výstražná fólie</t>
  </si>
  <si>
    <t>Náklady hrazené z provozních prostředků</t>
  </si>
  <si>
    <t>Revize a zkoušky</t>
  </si>
  <si>
    <t>Celkem bez DPH</t>
  </si>
  <si>
    <t>Komponenty</t>
  </si>
  <si>
    <t>Daň z přidané hodnoty</t>
  </si>
  <si>
    <t>sazba DPH</t>
  </si>
  <si>
    <t xml:space="preserve">% z </t>
  </si>
  <si>
    <t>DPH celkem</t>
  </si>
  <si>
    <t>Celkem s DPH</t>
  </si>
  <si>
    <t>Způsob zpracování rozpočtových cen:</t>
  </si>
  <si>
    <t>Ceny montáží byly zpracovány dle ceníku URS M21, M22, M46.</t>
  </si>
  <si>
    <t>Ceny materiálů a dodávek dle platných velkoobchodních ceníků.</t>
  </si>
  <si>
    <t>SOUČET BEZ DPH</t>
  </si>
  <si>
    <t>PŘELOŽKA OPTICKÉHO VEDENÍ</t>
  </si>
  <si>
    <t>D2.4 - Elektroinstalace slaboproudé rozvody</t>
  </si>
  <si>
    <t>Optický kabel SM, 48x 9/125, gel, vnější provedení</t>
  </si>
  <si>
    <t>Trubka HDPE 40/33 barva dle požadavku investora</t>
  </si>
  <si>
    <t>Betonový kabelový žlab TK1, 1000x170x140mm, vč. Víka</t>
  </si>
  <si>
    <t xml:space="preserve">Zemní kabelová optická spojka 48 vláken, 2 kazety </t>
  </si>
  <si>
    <t>Svár optického vlákna</t>
  </si>
  <si>
    <t>Manipulace a uložení rezervy na optickém kabelu v opt. Spojce</t>
  </si>
  <si>
    <t>Kontrola tlakutěsnosti spojky</t>
  </si>
  <si>
    <t>Vyhledání optického vlákna</t>
  </si>
  <si>
    <t>Zafukování optického kabelu</t>
  </si>
  <si>
    <t>Vytýčení ostatních inž.sítí</t>
  </si>
  <si>
    <t>Průzkum trasy ve volném terénu</t>
  </si>
  <si>
    <t>Koncovka Plasson KPP 40</t>
  </si>
  <si>
    <t>Kalibrace trubky HDPE/LSPE</t>
  </si>
  <si>
    <t>Tlakování trubky HDPE/LSPE</t>
  </si>
  <si>
    <t>Měření reflektometrem, měřící protokol</t>
  </si>
  <si>
    <t>Provizorní úprava terénu v přírodní zemině, zem.třídy 3</t>
  </si>
  <si>
    <t>Konečná úprava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</si>
</sst>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_ ;\-#,##0.00\ "/>
  </numFmts>
  <fonts count="25">
    <font>
      <sz val="10"/>
      <color rgb="FF000000"/>
      <name val="Arial ce"/>
    </font>
    <font>
      <b/>
      <i/>
      <sz val="14"/>
      <name val="Arial"/>
    </font>
    <font>
      <sz val="10"/>
      <name val="Arial ce"/>
    </font>
    <font>
      <sz val="9"/>
      <name val="Helvetica Neue"/>
    </font>
    <font>
      <b/>
      <i/>
      <sz val="12"/>
      <name val="Arial"/>
    </font>
    <font>
      <b/>
      <i/>
      <u/>
      <sz val="9"/>
      <name val="Arial ce"/>
    </font>
    <font>
      <sz val="9"/>
      <name val="Arial ce"/>
    </font>
    <font>
      <sz val="10"/>
      <name val="Arial ce"/>
    </font>
    <font>
      <i/>
      <u/>
      <sz val="9"/>
      <name val="Arial ce"/>
    </font>
    <font>
      <b/>
      <sz val="9"/>
      <name val="Arial ce"/>
    </font>
    <font>
      <sz val="9"/>
      <name val="Arial"/>
    </font>
    <font>
      <b/>
      <sz val="12"/>
      <name val="Arial ce"/>
    </font>
    <font>
      <b/>
      <sz val="11"/>
      <name val="Arial ce"/>
    </font>
    <font>
      <sz val="9"/>
      <color rgb="FF000000"/>
      <name val="Arial"/>
    </font>
    <font>
      <sz val="11"/>
      <name val="Arial ce"/>
    </font>
    <font>
      <b/>
      <sz val="10"/>
      <name val="Arial ce"/>
    </font>
    <font>
      <u/>
      <sz val="10"/>
      <name val="Arial ce"/>
    </font>
    <font>
      <b/>
      <sz val="9"/>
      <name val="Arial"/>
    </font>
    <font>
      <b/>
      <u/>
      <sz val="10"/>
      <name val="Arial ce"/>
    </font>
    <font>
      <i/>
      <sz val="10"/>
      <name val="Times"/>
    </font>
    <font>
      <b/>
      <sz val="10"/>
      <name val="Times"/>
    </font>
    <font>
      <sz val="10"/>
      <name val="Times"/>
    </font>
    <font>
      <b/>
      <i/>
      <sz val="10"/>
      <name val="Arial ce"/>
    </font>
    <font>
      <sz val="9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1">
    <xf numFmtId="0" fontId="0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7" xfId="0" applyFont="1" applyBorder="1" applyAlignment="1"/>
    <xf numFmtId="0" fontId="8" fillId="0" borderId="0" xfId="0" applyFont="1" applyAlignment="1"/>
    <xf numFmtId="0" fontId="7" fillId="0" borderId="0" xfId="0" applyFont="1" applyAlignment="1">
      <alignment horizontal="right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4" xfId="0" applyFont="1" applyBorder="1" applyAlignment="1">
      <alignment horizontal="center"/>
    </xf>
    <xf numFmtId="164" fontId="9" fillId="0" borderId="14" xfId="0" applyNumberFormat="1" applyFont="1" applyBorder="1" applyAlignment="1">
      <alignment horizontal="center"/>
    </xf>
    <xf numFmtId="4" fontId="9" fillId="0" borderId="14" xfId="0" applyNumberFormat="1" applyFont="1" applyBorder="1" applyAlignment="1"/>
    <xf numFmtId="0" fontId="7" fillId="0" borderId="15" xfId="0" applyFont="1" applyBorder="1" applyAlignment="1"/>
    <xf numFmtId="4" fontId="9" fillId="0" borderId="16" xfId="0" applyNumberFormat="1" applyFont="1" applyBorder="1" applyAlignment="1"/>
    <xf numFmtId="0" fontId="10" fillId="0" borderId="0" xfId="0" applyFont="1" applyAlignment="1"/>
    <xf numFmtId="0" fontId="9" fillId="0" borderId="17" xfId="0" applyFont="1" applyBorder="1" applyAlignment="1"/>
    <xf numFmtId="0" fontId="9" fillId="0" borderId="17" xfId="0" applyFont="1" applyBorder="1" applyAlignment="1">
      <alignment horizontal="center"/>
    </xf>
    <xf numFmtId="164" fontId="9" fillId="0" borderId="17" xfId="0" applyNumberFormat="1" applyFont="1" applyBorder="1" applyAlignment="1">
      <alignment horizontal="center"/>
    </xf>
    <xf numFmtId="4" fontId="9" fillId="0" borderId="17" xfId="0" applyNumberFormat="1" applyFont="1" applyBorder="1" applyAlignment="1"/>
    <xf numFmtId="0" fontId="7" fillId="0" borderId="18" xfId="0" applyFont="1" applyBorder="1" applyAlignment="1"/>
    <xf numFmtId="0" fontId="11" fillId="0" borderId="19" xfId="0" applyFont="1" applyBorder="1" applyAlignment="1"/>
    <xf numFmtId="0" fontId="7" fillId="0" borderId="19" xfId="0" applyFont="1" applyBorder="1" applyAlignment="1"/>
    <xf numFmtId="0" fontId="6" fillId="0" borderId="20" xfId="0" applyFont="1" applyBorder="1" applyAlignment="1"/>
    <xf numFmtId="0" fontId="10" fillId="0" borderId="20" xfId="0" applyFont="1" applyBorder="1" applyAlignment="1"/>
    <xf numFmtId="0" fontId="6" fillId="0" borderId="17" xfId="0" applyFont="1" applyBorder="1" applyAlignment="1"/>
    <xf numFmtId="0" fontId="6" fillId="0" borderId="20" xfId="0" applyFont="1" applyBorder="1" applyAlignment="1">
      <alignment horizontal="right"/>
    </xf>
    <xf numFmtId="4" fontId="10" fillId="0" borderId="17" xfId="0" applyNumberFormat="1" applyFont="1" applyBorder="1" applyAlignment="1"/>
    <xf numFmtId="0" fontId="10" fillId="0" borderId="20" xfId="0" applyFont="1" applyBorder="1" applyAlignment="1">
      <alignment horizontal="right"/>
    </xf>
    <xf numFmtId="0" fontId="7" fillId="0" borderId="21" xfId="0" applyFont="1" applyBorder="1" applyAlignment="1"/>
    <xf numFmtId="4" fontId="10" fillId="0" borderId="20" xfId="0" applyNumberFormat="1" applyFont="1" applyBorder="1" applyAlignment="1"/>
    <xf numFmtId="4" fontId="6" fillId="0" borderId="20" xfId="0" applyNumberFormat="1" applyFont="1" applyBorder="1" applyAlignment="1">
      <alignment horizontal="right"/>
    </xf>
    <xf numFmtId="0" fontId="12" fillId="0" borderId="7" xfId="0" applyFont="1" applyBorder="1" applyAlignment="1"/>
    <xf numFmtId="4" fontId="6" fillId="0" borderId="20" xfId="0" applyNumberFormat="1" applyFont="1" applyBorder="1" applyAlignment="1"/>
    <xf numFmtId="0" fontId="12" fillId="0" borderId="0" xfId="0" applyFont="1" applyAlignment="1"/>
    <xf numFmtId="4" fontId="10" fillId="0" borderId="20" xfId="0" applyNumberFormat="1" applyFont="1" applyBorder="1" applyAlignment="1">
      <alignment horizontal="right"/>
    </xf>
    <xf numFmtId="0" fontId="9" fillId="0" borderId="20" xfId="0" applyFont="1" applyBorder="1" applyAlignment="1"/>
    <xf numFmtId="164" fontId="7" fillId="0" borderId="15" xfId="0" applyNumberFormat="1" applyFont="1" applyBorder="1" applyAlignment="1">
      <alignment horizontal="right"/>
    </xf>
    <xf numFmtId="0" fontId="7" fillId="0" borderId="4" xfId="0" applyFont="1" applyBorder="1" applyAlignment="1"/>
    <xf numFmtId="1" fontId="10" fillId="0" borderId="20" xfId="0" applyNumberFormat="1" applyFont="1" applyBorder="1" applyAlignment="1">
      <alignment horizontal="right"/>
    </xf>
    <xf numFmtId="0" fontId="13" fillId="0" borderId="20" xfId="0" applyFont="1" applyBorder="1" applyAlignment="1"/>
    <xf numFmtId="0" fontId="12" fillId="0" borderId="22" xfId="0" applyFont="1" applyBorder="1" applyAlignment="1"/>
    <xf numFmtId="0" fontId="14" fillId="0" borderId="22" xfId="0" applyFont="1" applyBorder="1" applyAlignment="1"/>
    <xf numFmtId="164" fontId="12" fillId="0" borderId="23" xfId="0" applyNumberFormat="1" applyFont="1" applyBorder="1" applyAlignment="1">
      <alignment horizontal="right"/>
    </xf>
    <xf numFmtId="0" fontId="10" fillId="0" borderId="20" xfId="0" applyFont="1" applyBorder="1" applyAlignment="1">
      <alignment wrapText="1"/>
    </xf>
    <xf numFmtId="0" fontId="10" fillId="0" borderId="20" xfId="0" applyFont="1" applyBorder="1" applyAlignment="1">
      <alignment horizontal="left"/>
    </xf>
    <xf numFmtId="0" fontId="3" fillId="0" borderId="0" xfId="0" applyFont="1" applyAlignment="1"/>
    <xf numFmtId="0" fontId="10" fillId="0" borderId="0" xfId="0" applyFont="1" applyAlignment="1"/>
    <xf numFmtId="0" fontId="7" fillId="0" borderId="22" xfId="0" applyFont="1" applyBorder="1" applyAlignment="1"/>
    <xf numFmtId="0" fontId="12" fillId="0" borderId="5" xfId="0" applyFont="1" applyBorder="1" applyAlignment="1"/>
    <xf numFmtId="0" fontId="13" fillId="0" borderId="20" xfId="0" applyFont="1" applyBorder="1" applyAlignment="1">
      <alignment wrapText="1"/>
    </xf>
    <xf numFmtId="0" fontId="7" fillId="0" borderId="5" xfId="0" applyFont="1" applyBorder="1" applyAlignment="1"/>
    <xf numFmtId="164" fontId="12" fillId="0" borderId="6" xfId="0" applyNumberFormat="1" applyFont="1" applyBorder="1" applyAlignment="1">
      <alignment horizontal="right"/>
    </xf>
    <xf numFmtId="0" fontId="15" fillId="0" borderId="19" xfId="0" applyFont="1" applyBorder="1" applyAlignment="1"/>
    <xf numFmtId="0" fontId="7" fillId="0" borderId="0" xfId="0" applyFont="1" applyAlignment="1">
      <alignment horizontal="center"/>
    </xf>
    <xf numFmtId="165" fontId="9" fillId="0" borderId="0" xfId="0" applyNumberFormat="1" applyFont="1" applyAlignment="1"/>
    <xf numFmtId="4" fontId="7" fillId="0" borderId="0" xfId="0" applyNumberFormat="1" applyFont="1" applyAlignment="1">
      <alignment horizontal="right"/>
    </xf>
    <xf numFmtId="0" fontId="15" fillId="0" borderId="24" xfId="0" applyFont="1" applyBorder="1" applyAlignment="1"/>
    <xf numFmtId="0" fontId="7" fillId="0" borderId="24" xfId="0" applyFont="1" applyBorder="1" applyAlignment="1"/>
    <xf numFmtId="4" fontId="7" fillId="0" borderId="24" xfId="0" applyNumberFormat="1" applyFont="1" applyBorder="1" applyAlignment="1"/>
    <xf numFmtId="164" fontId="15" fillId="0" borderId="25" xfId="0" applyNumberFormat="1" applyFont="1" applyBorder="1" applyAlignment="1">
      <alignment horizontal="right"/>
    </xf>
    <xf numFmtId="0" fontId="7" fillId="0" borderId="27" xfId="0" applyFont="1" applyBorder="1" applyAlignment="1"/>
    <xf numFmtId="4" fontId="10" fillId="0" borderId="26" xfId="0" applyNumberFormat="1" applyFont="1" applyBorder="1" applyAlignment="1">
      <alignment horizontal="right"/>
    </xf>
    <xf numFmtId="4" fontId="7" fillId="0" borderId="0" xfId="0" applyNumberFormat="1" applyFont="1" applyAlignment="1"/>
    <xf numFmtId="0" fontId="9" fillId="0" borderId="26" xfId="0" applyFont="1" applyBorder="1" applyAlignment="1"/>
    <xf numFmtId="0" fontId="16" fillId="0" borderId="0" xfId="0" applyFont="1" applyAlignment="1"/>
    <xf numFmtId="0" fontId="6" fillId="0" borderId="26" xfId="0" applyFont="1" applyBorder="1" applyAlignment="1"/>
    <xf numFmtId="0" fontId="10" fillId="2" borderId="28" xfId="0" applyFont="1" applyFill="1" applyBorder="1" applyAlignment="1"/>
    <xf numFmtId="0" fontId="7" fillId="0" borderId="0" xfId="0" applyFont="1" applyAlignment="1"/>
    <xf numFmtId="1" fontId="10" fillId="2" borderId="28" xfId="0" applyNumberFormat="1" applyFont="1" applyFill="1" applyBorder="1" applyAlignment="1">
      <alignment horizontal="right"/>
    </xf>
    <xf numFmtId="0" fontId="10" fillId="0" borderId="29" xfId="0" applyFont="1" applyBorder="1" applyAlignment="1"/>
    <xf numFmtId="0" fontId="10" fillId="0" borderId="30" xfId="0" applyFont="1" applyBorder="1" applyAlignment="1"/>
    <xf numFmtId="0" fontId="18" fillId="0" borderId="0" xfId="0" applyFont="1" applyAlignment="1"/>
    <xf numFmtId="4" fontId="10" fillId="0" borderId="26" xfId="0" applyNumberFormat="1" applyFont="1" applyBorder="1" applyAlignment="1"/>
    <xf numFmtId="0" fontId="19" fillId="0" borderId="0" xfId="0" applyFont="1" applyAlignment="1"/>
    <xf numFmtId="0" fontId="17" fillId="0" borderId="3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horizontal="right"/>
    </xf>
    <xf numFmtId="14" fontId="19" fillId="0" borderId="0" xfId="0" applyNumberFormat="1" applyFont="1" applyAlignment="1">
      <alignment horizontal="right"/>
    </xf>
    <xf numFmtId="4" fontId="17" fillId="0" borderId="30" xfId="0" applyNumberFormat="1" applyFont="1" applyBorder="1" applyAlignment="1"/>
    <xf numFmtId="0" fontId="21" fillId="0" borderId="0" xfId="0" applyFont="1" applyAlignment="1"/>
    <xf numFmtId="0" fontId="22" fillId="0" borderId="0" xfId="0" applyFont="1" applyAlignment="1"/>
    <xf numFmtId="4" fontId="17" fillId="0" borderId="31" xfId="0" applyNumberFormat="1" applyFont="1" applyBorder="1" applyAlignment="1"/>
    <xf numFmtId="4" fontId="6" fillId="0" borderId="0" xfId="0" applyNumberFormat="1" applyFont="1" applyAlignment="1"/>
    <xf numFmtId="4" fontId="3" fillId="0" borderId="0" xfId="0" applyNumberFormat="1" applyFont="1" applyAlignment="1"/>
    <xf numFmtId="0" fontId="10" fillId="0" borderId="17" xfId="0" applyFont="1" applyBorder="1" applyAlignment="1"/>
    <xf numFmtId="0" fontId="13" fillId="0" borderId="20" xfId="0" applyFont="1" applyBorder="1" applyAlignment="1">
      <alignment horizontal="right"/>
    </xf>
    <xf numFmtId="4" fontId="13" fillId="0" borderId="20" xfId="0" applyNumberFormat="1" applyFont="1" applyBorder="1"/>
    <xf numFmtId="4" fontId="13" fillId="0" borderId="28" xfId="0" applyNumberFormat="1" applyFont="1" applyBorder="1"/>
    <xf numFmtId="0" fontId="24" fillId="0" borderId="33" xfId="0" applyFont="1" applyBorder="1"/>
    <xf numFmtId="0" fontId="23" fillId="0" borderId="20" xfId="0" applyFont="1" applyBorder="1" applyAlignment="1"/>
    <xf numFmtId="0" fontId="10" fillId="0" borderId="34" xfId="0" applyFont="1" applyBorder="1" applyAlignment="1"/>
    <xf numFmtId="0" fontId="6" fillId="0" borderId="35" xfId="0" applyFont="1" applyBorder="1" applyAlignment="1">
      <alignment horizontal="right"/>
    </xf>
    <xf numFmtId="1" fontId="10" fillId="0" borderId="35" xfId="0" applyNumberFormat="1" applyFont="1" applyBorder="1" applyAlignment="1">
      <alignment horizontal="right"/>
    </xf>
    <xf numFmtId="0" fontId="6" fillId="0" borderId="33" xfId="0" applyFont="1" applyBorder="1" applyAlignment="1"/>
    <xf numFmtId="0" fontId="24" fillId="0" borderId="33" xfId="0" applyNumberFormat="1" applyFont="1" applyBorder="1" applyAlignment="1">
      <alignment horizontal="left" vertical="top" wrapText="1"/>
    </xf>
    <xf numFmtId="0" fontId="23" fillId="0" borderId="33" xfId="0" applyFont="1" applyBorder="1" applyAlignment="1"/>
    <xf numFmtId="1" fontId="23" fillId="0" borderId="20" xfId="0" applyNumberFormat="1" applyFont="1" applyBorder="1" applyAlignment="1">
      <alignment horizontal="right"/>
    </xf>
    <xf numFmtId="0" fontId="24" fillId="0" borderId="20" xfId="0" applyFont="1" applyBorder="1" applyAlignment="1"/>
    <xf numFmtId="0" fontId="23" fillId="0" borderId="20" xfId="0" applyFont="1" applyBorder="1" applyAlignment="1">
      <alignment horizontal="right"/>
    </xf>
    <xf numFmtId="0" fontId="6" fillId="0" borderId="34" xfId="0" applyFont="1" applyBorder="1" applyAlignment="1"/>
    <xf numFmtId="0" fontId="23" fillId="0" borderId="33" xfId="0" applyNumberFormat="1" applyFont="1" applyBorder="1" applyAlignment="1">
      <alignment horizontal="left" vertical="top" wrapText="1"/>
    </xf>
    <xf numFmtId="0" fontId="10" fillId="0" borderId="35" xfId="0" applyFont="1" applyBorder="1" applyAlignment="1"/>
    <xf numFmtId="0" fontId="10" fillId="0" borderId="28" xfId="0" applyFont="1" applyBorder="1" applyAlignment="1"/>
    <xf numFmtId="0" fontId="6" fillId="0" borderId="32" xfId="0" applyFont="1" applyBorder="1" applyAlignment="1"/>
    <xf numFmtId="0" fontId="24" fillId="0" borderId="33" xfId="0" applyFont="1" applyFill="1" applyBorder="1" applyAlignment="1">
      <alignment horizontal="left" wrapText="1"/>
    </xf>
    <xf numFmtId="0" fontId="10" fillId="0" borderId="33" xfId="0" applyFont="1" applyBorder="1" applyAlignment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9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abSelected="1" view="pageBreakPreview" topLeftCell="A19" zoomScale="145" zoomScaleNormal="100" zoomScaleSheetLayoutView="145" workbookViewId="0">
      <selection activeCell="J19" sqref="J19"/>
    </sheetView>
  </sheetViews>
  <sheetFormatPr defaultColWidth="14.42578125" defaultRowHeight="15" customHeight="1"/>
  <cols>
    <col min="1" max="1" width="8" customWidth="1"/>
    <col min="2" max="2" width="54.42578125" customWidth="1"/>
    <col min="3" max="3" width="6.7109375" customWidth="1"/>
    <col min="4" max="4" width="7.85546875" customWidth="1"/>
    <col min="5" max="5" width="16.5703125" customWidth="1"/>
    <col min="6" max="6" width="19.140625" customWidth="1"/>
    <col min="7" max="26" width="8" customWidth="1"/>
  </cols>
  <sheetData>
    <row r="1" spans="1:6" ht="13.5" customHeight="1"/>
    <row r="2" spans="1:6" ht="18.75" customHeight="1">
      <c r="A2" s="112" t="s">
        <v>41</v>
      </c>
      <c r="B2" s="113"/>
      <c r="C2" s="113"/>
      <c r="D2" s="113"/>
      <c r="E2" s="113"/>
      <c r="F2" s="114"/>
    </row>
    <row r="3" spans="1:6" ht="15.75" customHeight="1">
      <c r="A3" s="115" t="s">
        <v>42</v>
      </c>
      <c r="B3" s="116"/>
      <c r="C3" s="116"/>
      <c r="D3" s="116"/>
      <c r="E3" s="116"/>
      <c r="F3" s="117"/>
    </row>
    <row r="4" spans="1:6" ht="12.75" customHeight="1">
      <c r="A4" s="4"/>
      <c r="B4" s="6"/>
      <c r="C4" s="9"/>
      <c r="D4" s="9"/>
      <c r="F4" s="18"/>
    </row>
    <row r="5" spans="1:6" ht="12.75" customHeight="1">
      <c r="A5" s="4"/>
      <c r="B5" s="6"/>
      <c r="C5" s="9"/>
      <c r="D5" s="9"/>
      <c r="F5" s="18"/>
    </row>
    <row r="6" spans="1:6" ht="15.75" customHeight="1">
      <c r="A6" s="25"/>
      <c r="B6" s="26" t="s">
        <v>10</v>
      </c>
      <c r="C6" s="27"/>
      <c r="D6" s="27"/>
      <c r="E6" s="27"/>
      <c r="F6" s="34"/>
    </row>
    <row r="7" spans="1:6" ht="15" customHeight="1">
      <c r="A7" s="37"/>
      <c r="B7" s="39" t="s">
        <v>14</v>
      </c>
      <c r="F7" s="18"/>
    </row>
    <row r="8" spans="1:6" ht="12.75" customHeight="1">
      <c r="A8" s="25"/>
      <c r="B8" t="s">
        <v>15</v>
      </c>
      <c r="F8" s="42"/>
    </row>
    <row r="9" spans="1:6" ht="15.75" customHeight="1">
      <c r="A9" s="43"/>
      <c r="B9" s="46" t="s">
        <v>16</v>
      </c>
      <c r="C9" s="47"/>
      <c r="D9" s="47"/>
      <c r="E9" s="47"/>
      <c r="F9" s="48">
        <v>0</v>
      </c>
    </row>
    <row r="10" spans="1:6" ht="15" customHeight="1">
      <c r="A10" s="37"/>
      <c r="B10" s="39" t="s">
        <v>18</v>
      </c>
      <c r="F10" s="18"/>
    </row>
    <row r="11" spans="1:6" ht="12.75" customHeight="1">
      <c r="A11" s="4"/>
      <c r="B11" t="s">
        <v>19</v>
      </c>
      <c r="F11" s="42">
        <f>Dat!G32</f>
        <v>0</v>
      </c>
    </row>
    <row r="12" spans="1:6" ht="12.75" customHeight="1">
      <c r="A12" s="4"/>
      <c r="B12" t="s">
        <v>20</v>
      </c>
      <c r="F12" s="42">
        <f>Dat!I32</f>
        <v>0</v>
      </c>
    </row>
    <row r="13" spans="1:6" ht="12.75" customHeight="1">
      <c r="A13" s="4"/>
      <c r="B13" t="s">
        <v>21</v>
      </c>
      <c r="F13" s="42">
        <f>F11*0.036</f>
        <v>0</v>
      </c>
    </row>
    <row r="14" spans="1:6" ht="12.75" customHeight="1">
      <c r="A14" s="4"/>
      <c r="B14" t="s">
        <v>22</v>
      </c>
      <c r="F14" s="42">
        <f>F11*0.01</f>
        <v>0</v>
      </c>
    </row>
    <row r="15" spans="1:6" ht="12.75" customHeight="1">
      <c r="A15" s="25"/>
      <c r="B15" t="s">
        <v>23</v>
      </c>
      <c r="F15" s="42">
        <f>F12*0.06</f>
        <v>0</v>
      </c>
    </row>
    <row r="16" spans="1:6" ht="15.75" customHeight="1">
      <c r="A16" s="43"/>
      <c r="B16" s="46" t="s">
        <v>16</v>
      </c>
      <c r="C16" s="53"/>
      <c r="D16" s="53"/>
      <c r="E16" s="53"/>
      <c r="F16" s="48">
        <f>SUM(F11:F15)</f>
        <v>0</v>
      </c>
    </row>
    <row r="17" spans="1:6" ht="15" customHeight="1">
      <c r="A17" s="37"/>
      <c r="B17" s="39" t="s">
        <v>28</v>
      </c>
      <c r="F17" s="18"/>
    </row>
    <row r="18" spans="1:6" ht="12.75" customHeight="1">
      <c r="A18" s="4"/>
      <c r="B18" t="s">
        <v>29</v>
      </c>
      <c r="F18" s="42">
        <v>0</v>
      </c>
    </row>
    <row r="19" spans="1:6" ht="15.75" customHeight="1">
      <c r="A19" s="43"/>
      <c r="B19" s="46" t="s">
        <v>16</v>
      </c>
      <c r="C19" s="53"/>
      <c r="D19" s="53"/>
      <c r="E19" s="53"/>
      <c r="F19" s="48">
        <f>SUM(F18)</f>
        <v>0</v>
      </c>
    </row>
    <row r="20" spans="1:6" ht="15.75" customHeight="1">
      <c r="A20" s="43"/>
      <c r="B20" s="54" t="s">
        <v>30</v>
      </c>
      <c r="C20" s="56"/>
      <c r="D20" s="56"/>
      <c r="E20" s="56"/>
      <c r="F20" s="57">
        <f>F19+F16+F9</f>
        <v>0</v>
      </c>
    </row>
    <row r="21" spans="1:6" ht="12.75" customHeight="1">
      <c r="A21" s="4"/>
      <c r="F21" s="18"/>
    </row>
    <row r="22" spans="1:6" ht="12.75" customHeight="1">
      <c r="A22" s="25"/>
      <c r="B22" s="58" t="s">
        <v>32</v>
      </c>
      <c r="C22" s="27"/>
      <c r="D22" s="27"/>
      <c r="E22" s="27"/>
      <c r="F22" s="34"/>
    </row>
    <row r="23" spans="1:6" ht="12.75" customHeight="1">
      <c r="A23" s="4"/>
      <c r="B23" t="s">
        <v>33</v>
      </c>
      <c r="C23" s="6">
        <v>21</v>
      </c>
      <c r="D23" s="59" t="s">
        <v>34</v>
      </c>
      <c r="E23" s="60">
        <f>SUM(F20)</f>
        <v>0</v>
      </c>
      <c r="F23" s="42">
        <f>E23*0.21</f>
        <v>0</v>
      </c>
    </row>
    <row r="24" spans="1:6" ht="12.75" customHeight="1">
      <c r="A24" s="25"/>
      <c r="C24" s="6"/>
      <c r="D24" s="59"/>
      <c r="E24" s="61"/>
      <c r="F24" s="42"/>
    </row>
    <row r="25" spans="1:6" ht="12.75" customHeight="1">
      <c r="A25" s="4"/>
      <c r="B25" s="62" t="s">
        <v>35</v>
      </c>
      <c r="C25" s="63"/>
      <c r="D25" s="63"/>
      <c r="E25" s="64"/>
      <c r="F25" s="65">
        <f>SUM(F23:F24)</f>
        <v>0</v>
      </c>
    </row>
    <row r="26" spans="1:6" ht="15.75" customHeight="1">
      <c r="A26" s="66"/>
      <c r="B26" s="46" t="s">
        <v>36</v>
      </c>
      <c r="C26" s="46"/>
      <c r="D26" s="46"/>
      <c r="E26" s="46"/>
      <c r="F26" s="48">
        <f>F25+F20</f>
        <v>0</v>
      </c>
    </row>
    <row r="27" spans="1:6" ht="12.75" customHeight="1">
      <c r="E27" s="68"/>
    </row>
    <row r="28" spans="1:6" ht="12.75" customHeight="1">
      <c r="A28" s="70" t="s">
        <v>37</v>
      </c>
      <c r="B28" s="70"/>
      <c r="C28" s="70"/>
    </row>
    <row r="29" spans="1:6" ht="12.75" customHeight="1">
      <c r="A29" s="73" t="s">
        <v>38</v>
      </c>
      <c r="B29" s="73"/>
      <c r="C29" s="70"/>
    </row>
    <row r="30" spans="1:6" ht="12.75" customHeight="1">
      <c r="A30" s="73" t="s">
        <v>39</v>
      </c>
      <c r="B30" s="73"/>
      <c r="C30" s="70"/>
    </row>
    <row r="31" spans="1:6" ht="12.75" customHeight="1"/>
    <row r="32" spans="1:6" ht="12.75" customHeight="1">
      <c r="A32" s="77"/>
    </row>
    <row r="33" spans="1:6" ht="12.75" customHeight="1"/>
    <row r="34" spans="1:6" ht="12.75" customHeight="1"/>
    <row r="35" spans="1:6" ht="12.75" customHeight="1"/>
    <row r="36" spans="1:6" ht="12.75" customHeight="1"/>
    <row r="37" spans="1:6" ht="12.75" customHeight="1"/>
    <row r="38" spans="1:6" ht="12.75" customHeight="1"/>
    <row r="39" spans="1:6" ht="12.75" customHeight="1"/>
    <row r="40" spans="1:6" ht="12.75" customHeight="1"/>
    <row r="41" spans="1:6" ht="12.75" customHeight="1"/>
    <row r="42" spans="1:6" ht="12.75" customHeight="1">
      <c r="A42" s="79"/>
      <c r="B42" s="81"/>
      <c r="C42" s="79"/>
      <c r="D42" s="79"/>
      <c r="E42" s="82"/>
      <c r="F42" s="83"/>
    </row>
    <row r="43" spans="1:6" ht="12.75" customHeight="1">
      <c r="A43" s="79"/>
      <c r="B43" s="85"/>
      <c r="C43" s="79"/>
      <c r="D43" s="79"/>
      <c r="E43" s="82"/>
      <c r="F43" s="82"/>
    </row>
    <row r="44" spans="1:6" ht="12.75" customHeight="1">
      <c r="A44" s="79"/>
      <c r="B44" s="85"/>
      <c r="C44" s="79"/>
      <c r="D44" s="79"/>
      <c r="E44" s="82"/>
      <c r="F44" s="82"/>
    </row>
    <row r="45" spans="1:6" ht="12.75" customHeight="1">
      <c r="A45" s="79"/>
      <c r="B45" s="85"/>
      <c r="C45" s="79"/>
      <c r="D45" s="79"/>
      <c r="E45" s="82"/>
      <c r="F45" s="82"/>
    </row>
    <row r="46" spans="1:6" ht="12.75" customHeight="1">
      <c r="B46" s="86"/>
    </row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2:F2"/>
    <mergeCell ref="A3:F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5"/>
  <sheetViews>
    <sheetView tabSelected="1" view="pageBreakPreview" topLeftCell="C1" zoomScale="115" zoomScaleNormal="115" zoomScaleSheetLayoutView="115" workbookViewId="0">
      <selection activeCell="J19" sqref="J19"/>
    </sheetView>
  </sheetViews>
  <sheetFormatPr defaultColWidth="14.42578125" defaultRowHeight="15" customHeight="1"/>
  <cols>
    <col min="1" max="1" width="3.28515625" customWidth="1"/>
    <col min="2" max="2" width="12.85546875" customWidth="1"/>
    <col min="3" max="3" width="70.85546875" customWidth="1"/>
    <col min="4" max="4" width="7" customWidth="1"/>
    <col min="5" max="5" width="6.42578125" customWidth="1"/>
    <col min="6" max="8" width="12.5703125" customWidth="1"/>
    <col min="9" max="9" width="12.7109375" customWidth="1"/>
    <col min="10" max="10" width="9.140625" customWidth="1"/>
    <col min="11" max="26" width="8" customWidth="1"/>
  </cols>
  <sheetData>
    <row r="1" spans="1:26" ht="12" customHeight="1">
      <c r="A1" s="1"/>
      <c r="B1" s="1"/>
      <c r="C1" s="2" t="s">
        <v>0</v>
      </c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2"/>
      <c r="C2" s="5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7"/>
      <c r="B3" s="8"/>
      <c r="C3" s="10"/>
      <c r="D3" s="11"/>
      <c r="E3" s="12"/>
      <c r="F3" s="118" t="s">
        <v>1</v>
      </c>
      <c r="G3" s="119"/>
      <c r="H3" s="118" t="s">
        <v>2</v>
      </c>
      <c r="I3" s="12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3" t="s">
        <v>3</v>
      </c>
      <c r="B4" s="14" t="s">
        <v>4</v>
      </c>
      <c r="C4" s="14" t="s">
        <v>5</v>
      </c>
      <c r="D4" s="15" t="s">
        <v>6</v>
      </c>
      <c r="E4" s="16" t="s">
        <v>7</v>
      </c>
      <c r="F4" s="17" t="s">
        <v>8</v>
      </c>
      <c r="G4" s="17" t="s">
        <v>9</v>
      </c>
      <c r="H4" s="17" t="s">
        <v>8</v>
      </c>
      <c r="I4" s="19" t="s">
        <v>9</v>
      </c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30">
        <v>1</v>
      </c>
      <c r="B5" s="21"/>
      <c r="C5" s="21"/>
      <c r="D5" s="22"/>
      <c r="E5" s="23"/>
      <c r="F5" s="24"/>
      <c r="G5" s="24"/>
      <c r="H5" s="24"/>
      <c r="I5" s="32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28">
        <v>2</v>
      </c>
      <c r="B6" s="28" t="s">
        <v>11</v>
      </c>
      <c r="C6" s="29" t="s">
        <v>43</v>
      </c>
      <c r="D6" s="44">
        <v>60</v>
      </c>
      <c r="E6" s="44" t="s">
        <v>12</v>
      </c>
      <c r="F6" s="40"/>
      <c r="G6" s="35">
        <f>SUM(D6*F6)</f>
        <v>0</v>
      </c>
      <c r="H6" s="40"/>
      <c r="I6" s="35">
        <f>SUM(D6*H6)</f>
        <v>0</v>
      </c>
      <c r="J6" s="2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28">
        <v>3</v>
      </c>
      <c r="B7" s="29"/>
      <c r="C7" s="29"/>
      <c r="D7" s="44"/>
      <c r="E7" s="44"/>
      <c r="F7" s="40"/>
      <c r="G7" s="35">
        <f t="shared" ref="G7:G28" si="0">SUM(D7*F7)</f>
        <v>0</v>
      </c>
      <c r="H7" s="40"/>
      <c r="I7" s="35">
        <f t="shared" ref="I7:I28" si="1">SUM(D7*H7)</f>
        <v>0</v>
      </c>
      <c r="J7" s="2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28">
        <v>4</v>
      </c>
      <c r="B8" s="45" t="s">
        <v>17</v>
      </c>
      <c r="C8" s="95" t="s">
        <v>52</v>
      </c>
      <c r="D8" s="29">
        <v>1</v>
      </c>
      <c r="E8" s="104" t="s">
        <v>13</v>
      </c>
      <c r="F8" s="40"/>
      <c r="G8" s="35">
        <f t="shared" si="0"/>
        <v>0</v>
      </c>
      <c r="H8" s="35"/>
      <c r="I8" s="35">
        <f t="shared" si="1"/>
        <v>0</v>
      </c>
      <c r="J8" s="2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>
      <c r="A9" s="28">
        <v>5</v>
      </c>
      <c r="B9" s="45"/>
      <c r="C9" s="95" t="s">
        <v>53</v>
      </c>
      <c r="D9" s="29">
        <v>1</v>
      </c>
      <c r="E9" s="104" t="s">
        <v>13</v>
      </c>
      <c r="F9" s="40"/>
      <c r="G9" s="35">
        <f t="shared" si="0"/>
        <v>0</v>
      </c>
      <c r="H9" s="35"/>
      <c r="I9" s="35">
        <f t="shared" si="1"/>
        <v>0</v>
      </c>
      <c r="J9" s="52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spans="1:26" ht="12" customHeight="1">
      <c r="A10" s="28">
        <v>6</v>
      </c>
      <c r="B10" s="29"/>
      <c r="C10" s="29" t="s">
        <v>24</v>
      </c>
      <c r="D10" s="29">
        <v>57</v>
      </c>
      <c r="E10" s="33" t="s">
        <v>12</v>
      </c>
      <c r="F10" s="40"/>
      <c r="G10" s="35">
        <f t="shared" si="0"/>
        <v>0</v>
      </c>
      <c r="H10" s="35"/>
      <c r="I10" s="35">
        <f t="shared" si="1"/>
        <v>0</v>
      </c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>
      <c r="A11" s="28">
        <v>7</v>
      </c>
      <c r="B11" s="29"/>
      <c r="C11" s="29" t="s">
        <v>25</v>
      </c>
      <c r="D11" s="29">
        <v>57</v>
      </c>
      <c r="E11" s="33" t="s">
        <v>12</v>
      </c>
      <c r="F11" s="40"/>
      <c r="G11" s="35">
        <f t="shared" si="0"/>
        <v>0</v>
      </c>
      <c r="H11" s="35"/>
      <c r="I11" s="35">
        <f t="shared" si="1"/>
        <v>0</v>
      </c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28">
        <v>8</v>
      </c>
      <c r="B12" s="29"/>
      <c r="C12" s="108" t="s">
        <v>26</v>
      </c>
      <c r="D12" s="29">
        <v>57</v>
      </c>
      <c r="E12" s="33" t="s">
        <v>12</v>
      </c>
      <c r="F12" s="40"/>
      <c r="G12" s="35">
        <f t="shared" si="0"/>
        <v>0</v>
      </c>
      <c r="H12" s="35"/>
      <c r="I12" s="35">
        <f t="shared" si="1"/>
        <v>0</v>
      </c>
      <c r="J12" s="2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28">
        <v>9</v>
      </c>
      <c r="B13" s="96"/>
      <c r="C13" s="110" t="s">
        <v>58</v>
      </c>
      <c r="D13" s="107">
        <v>57</v>
      </c>
      <c r="E13" s="104" t="s">
        <v>12</v>
      </c>
      <c r="F13" s="40"/>
      <c r="G13" s="35">
        <f t="shared" si="0"/>
        <v>0</v>
      </c>
      <c r="H13" s="35"/>
      <c r="I13" s="35">
        <f t="shared" si="1"/>
        <v>0</v>
      </c>
      <c r="J13" s="52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spans="1:26" ht="12" customHeight="1">
      <c r="A14" s="28">
        <v>10</v>
      </c>
      <c r="B14" s="96"/>
      <c r="C14" s="110" t="s">
        <v>59</v>
      </c>
      <c r="D14" s="107">
        <v>57</v>
      </c>
      <c r="E14" s="104" t="s">
        <v>12</v>
      </c>
      <c r="F14" s="40"/>
      <c r="G14" s="35">
        <f t="shared" si="0"/>
        <v>0</v>
      </c>
      <c r="H14" s="35"/>
      <c r="I14" s="35">
        <f t="shared" si="1"/>
        <v>0</v>
      </c>
      <c r="J14" s="52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spans="1:26" ht="12" customHeight="1">
      <c r="A15" s="28">
        <v>11</v>
      </c>
      <c r="B15" s="96"/>
      <c r="C15" s="111" t="s">
        <v>27</v>
      </c>
      <c r="D15" s="107">
        <v>57</v>
      </c>
      <c r="E15" s="33" t="s">
        <v>12</v>
      </c>
      <c r="F15" s="40"/>
      <c r="G15" s="35">
        <f t="shared" si="0"/>
        <v>0</v>
      </c>
      <c r="H15" s="35"/>
      <c r="I15" s="35">
        <f t="shared" si="1"/>
        <v>0</v>
      </c>
      <c r="J15" s="52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spans="1:26" ht="12" customHeight="1">
      <c r="A16" s="28">
        <v>12</v>
      </c>
      <c r="B16" s="29"/>
      <c r="C16" s="109" t="s">
        <v>46</v>
      </c>
      <c r="D16" s="31">
        <v>2</v>
      </c>
      <c r="E16" s="31" t="s">
        <v>13</v>
      </c>
      <c r="F16" s="36"/>
      <c r="G16" s="35">
        <f t="shared" si="0"/>
        <v>0</v>
      </c>
      <c r="H16" s="40"/>
      <c r="I16" s="35">
        <f t="shared" si="1"/>
        <v>0</v>
      </c>
      <c r="J16" s="5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>
      <c r="A17" s="28">
        <v>13</v>
      </c>
      <c r="B17" s="96"/>
      <c r="C17" s="99" t="s">
        <v>48</v>
      </c>
      <c r="D17" s="97">
        <v>2</v>
      </c>
      <c r="E17" s="31" t="s">
        <v>13</v>
      </c>
      <c r="F17" s="36"/>
      <c r="G17" s="35">
        <f t="shared" si="0"/>
        <v>0</v>
      </c>
      <c r="H17" s="40"/>
      <c r="I17" s="35">
        <f t="shared" si="1"/>
        <v>0</v>
      </c>
      <c r="J17" s="52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</row>
    <row r="18" spans="1:26" ht="12" customHeight="1">
      <c r="A18" s="28">
        <v>14</v>
      </c>
      <c r="B18" s="96"/>
      <c r="C18" s="100" t="s">
        <v>49</v>
      </c>
      <c r="D18" s="97">
        <v>2</v>
      </c>
      <c r="E18" s="31" t="s">
        <v>13</v>
      </c>
      <c r="F18" s="36"/>
      <c r="G18" s="35">
        <f t="shared" si="0"/>
        <v>0</v>
      </c>
      <c r="H18" s="40"/>
      <c r="I18" s="35">
        <f t="shared" si="1"/>
        <v>0</v>
      </c>
      <c r="J18" s="52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26" ht="12" customHeight="1">
      <c r="A19" s="28">
        <v>15</v>
      </c>
      <c r="B19" s="96"/>
      <c r="C19" s="100" t="s">
        <v>50</v>
      </c>
      <c r="D19" s="97">
        <v>48</v>
      </c>
      <c r="E19" s="31" t="s">
        <v>13</v>
      </c>
      <c r="F19" s="36"/>
      <c r="G19" s="35">
        <f t="shared" si="0"/>
        <v>0</v>
      </c>
      <c r="H19" s="40"/>
      <c r="I19" s="35">
        <f t="shared" si="1"/>
        <v>0</v>
      </c>
      <c r="J19" s="52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 spans="1:26" ht="12" customHeight="1">
      <c r="A20" s="28">
        <v>16</v>
      </c>
      <c r="B20" s="96"/>
      <c r="C20" s="99" t="s">
        <v>47</v>
      </c>
      <c r="D20" s="97">
        <v>96</v>
      </c>
      <c r="E20" s="31" t="s">
        <v>13</v>
      </c>
      <c r="F20" s="36"/>
      <c r="G20" s="35">
        <f t="shared" si="0"/>
        <v>0</v>
      </c>
      <c r="H20" s="40"/>
      <c r="I20" s="35">
        <f t="shared" si="1"/>
        <v>0</v>
      </c>
      <c r="J20" s="52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spans="1:26" ht="12" customHeight="1">
      <c r="A21" s="28">
        <v>17</v>
      </c>
      <c r="B21" s="96"/>
      <c r="C21" s="101" t="s">
        <v>57</v>
      </c>
      <c r="D21" s="98">
        <v>96</v>
      </c>
      <c r="E21" s="44" t="s">
        <v>13</v>
      </c>
      <c r="F21" s="40"/>
      <c r="G21" s="35">
        <f t="shared" si="0"/>
        <v>0</v>
      </c>
      <c r="H21" s="40"/>
      <c r="I21" s="35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>
      <c r="A22" s="28">
        <v>18</v>
      </c>
      <c r="B22" s="96"/>
      <c r="C22" s="101" t="s">
        <v>51</v>
      </c>
      <c r="D22" s="98">
        <v>58</v>
      </c>
      <c r="E22" s="102" t="s">
        <v>12</v>
      </c>
      <c r="F22" s="40"/>
      <c r="G22" s="35">
        <f t="shared" si="0"/>
        <v>0</v>
      </c>
      <c r="H22" s="40"/>
      <c r="I22" s="35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28">
        <v>19</v>
      </c>
      <c r="B23" s="105"/>
      <c r="C23" s="106" t="s">
        <v>54</v>
      </c>
      <c r="D23" s="97">
        <v>2</v>
      </c>
      <c r="E23" s="102" t="s">
        <v>13</v>
      </c>
      <c r="F23" s="40"/>
      <c r="G23" s="35">
        <f t="shared" si="0"/>
        <v>0</v>
      </c>
      <c r="H23" s="40"/>
      <c r="I23" s="35">
        <f t="shared" si="1"/>
        <v>0</v>
      </c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28">
        <v>20</v>
      </c>
      <c r="B24" s="105"/>
      <c r="C24" s="106" t="s">
        <v>55</v>
      </c>
      <c r="D24" s="97">
        <v>55</v>
      </c>
      <c r="E24" s="102" t="s">
        <v>12</v>
      </c>
      <c r="F24" s="40"/>
      <c r="G24" s="35">
        <f t="shared" si="0"/>
        <v>0</v>
      </c>
      <c r="H24" s="40"/>
      <c r="I24" s="35">
        <f t="shared" si="1"/>
        <v>0</v>
      </c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28">
        <v>21</v>
      </c>
      <c r="B25" s="105"/>
      <c r="C25" s="106" t="s">
        <v>56</v>
      </c>
      <c r="D25" s="97">
        <v>55</v>
      </c>
      <c r="E25" s="102" t="s">
        <v>12</v>
      </c>
      <c r="F25" s="40"/>
      <c r="G25" s="35">
        <f t="shared" si="0"/>
        <v>0</v>
      </c>
      <c r="H25" s="40"/>
      <c r="I25" s="35">
        <f t="shared" si="1"/>
        <v>0</v>
      </c>
      <c r="J25" s="52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spans="1:26" ht="12" customHeight="1">
      <c r="A26" s="28">
        <v>22</v>
      </c>
      <c r="B26" s="41"/>
      <c r="C26" s="90"/>
      <c r="D26" s="31"/>
      <c r="E26" s="44"/>
      <c r="F26" s="38"/>
      <c r="G26" s="35">
        <f t="shared" si="0"/>
        <v>0</v>
      </c>
      <c r="H26" s="38"/>
      <c r="I26" s="35">
        <f t="shared" si="1"/>
        <v>0</v>
      </c>
      <c r="J26" s="2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>
      <c r="A27" s="28">
        <v>23</v>
      </c>
      <c r="B27" s="103" t="s">
        <v>31</v>
      </c>
      <c r="C27" s="29" t="s">
        <v>44</v>
      </c>
      <c r="D27" s="44">
        <v>55</v>
      </c>
      <c r="E27" s="44" t="s">
        <v>12</v>
      </c>
      <c r="F27" s="40"/>
      <c r="G27" s="35">
        <f t="shared" si="0"/>
        <v>0</v>
      </c>
      <c r="H27" s="40"/>
      <c r="I27" s="35">
        <f t="shared" si="1"/>
        <v>0</v>
      </c>
      <c r="J27" s="2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28">
        <v>24</v>
      </c>
      <c r="B28" s="41"/>
      <c r="C28" s="94" t="s">
        <v>45</v>
      </c>
      <c r="D28" s="31">
        <v>7</v>
      </c>
      <c r="E28" s="31" t="s">
        <v>12</v>
      </c>
      <c r="F28" s="36"/>
      <c r="G28" s="35">
        <f t="shared" si="0"/>
        <v>0</v>
      </c>
      <c r="H28" s="40"/>
      <c r="I28" s="35">
        <f t="shared" si="1"/>
        <v>0</v>
      </c>
      <c r="J28" s="5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28">
        <v>25</v>
      </c>
      <c r="B29" s="69"/>
      <c r="C29" s="55"/>
      <c r="D29" s="49"/>
      <c r="E29" s="91"/>
      <c r="F29" s="92"/>
      <c r="G29" s="93"/>
      <c r="H29" s="92"/>
      <c r="I29" s="93"/>
      <c r="J29" s="5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>
        <v>26</v>
      </c>
      <c r="B30" s="69"/>
      <c r="C30" s="50"/>
      <c r="D30" s="33"/>
      <c r="E30" s="33"/>
      <c r="F30" s="40"/>
      <c r="G30" s="38"/>
      <c r="H30" s="40"/>
      <c r="I30" s="38"/>
      <c r="J30" s="2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>
      <c r="A31" s="71">
        <v>27</v>
      </c>
      <c r="B31" s="69"/>
      <c r="C31" s="72"/>
      <c r="D31" s="74"/>
      <c r="E31" s="74"/>
      <c r="F31" s="67"/>
      <c r="G31" s="78"/>
      <c r="H31" s="67"/>
      <c r="I31" s="78"/>
      <c r="J31" s="2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>
      <c r="A32" s="75">
        <v>28</v>
      </c>
      <c r="B32" s="76"/>
      <c r="C32" s="80" t="s">
        <v>40</v>
      </c>
      <c r="D32" s="80"/>
      <c r="E32" s="80"/>
      <c r="F32" s="84"/>
      <c r="G32" s="84">
        <f>SUM(G6:G31)</f>
        <v>0</v>
      </c>
      <c r="H32" s="76"/>
      <c r="I32" s="87">
        <f>SUM(I6:I31)</f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0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1"/>
      <c r="B34" s="3"/>
      <c r="C34" s="3"/>
      <c r="D34" s="3"/>
      <c r="E34" s="3"/>
      <c r="F34" s="88"/>
      <c r="G34" s="89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1"/>
      <c r="B35" s="3"/>
      <c r="C35" s="3"/>
      <c r="D35" s="3"/>
      <c r="E35" s="3"/>
      <c r="F35" s="8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1"/>
      <c r="B36" s="3"/>
      <c r="C36" s="3"/>
      <c r="D36" s="3"/>
      <c r="E36" s="3"/>
      <c r="F36" s="8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1"/>
      <c r="B37" s="3"/>
      <c r="C37" s="3"/>
      <c r="D37" s="3"/>
      <c r="E37" s="3"/>
      <c r="F37" s="8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0.5" customHeight="1">
      <c r="A38" s="1"/>
      <c r="B38" s="1"/>
      <c r="C38" s="1"/>
      <c r="D38" s="1"/>
      <c r="E38" s="1"/>
      <c r="F38" s="8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0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0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0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0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0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0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0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0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0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0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0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0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0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0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0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0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</sheetData>
  <mergeCells count="2">
    <mergeCell ref="F3:G3"/>
    <mergeCell ref="H3:I3"/>
  </mergeCells>
  <pageMargins left="0.7" right="0.7" top="0.75" bottom="0.75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Radim Zdražil</cp:lastModifiedBy>
  <cp:lastPrinted>2019-07-19T11:16:52Z</cp:lastPrinted>
  <dcterms:created xsi:type="dcterms:W3CDTF">1997-11-12T11:42:35Z</dcterms:created>
  <dcterms:modified xsi:type="dcterms:W3CDTF">2019-07-19T11:20:37Z</dcterms:modified>
</cp:coreProperties>
</file>